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5"/>
    <col customWidth="1" min="2" max="2" width="15.75"/>
  </cols>
  <sheetData>
    <row r="1">
      <c r="A1" s="1" t="str">
        <f>IFERROR(__xludf.DUMMYFUNCTION("ImportHtml(""https://en.wikipedia.org/wiki/List_of_accolades_received_by_Spider-Man:_Into_the_Spider-Verse"", ""table"", 2)    "),"Accolades")</f>
        <v>Accolades</v>
      </c>
      <c r="B1" s="2"/>
      <c r="C1" s="2"/>
    </row>
    <row r="2">
      <c r="A2" s="2" t="str">
        <f>IFERROR(__xludf.DUMMYFUNCTION("""COMPUTED_VALUE"""),"Award")</f>
        <v>Award</v>
      </c>
      <c r="B2" s="2" t="str">
        <f>IFERROR(__xludf.DUMMYFUNCTION("""COMPUTED_VALUE"""),"Wins")</f>
        <v>Wins</v>
      </c>
      <c r="C2" s="2" t="str">
        <f>IFERROR(__xludf.DUMMYFUNCTION("""COMPUTED_VALUE"""),"Nominations")</f>
        <v>Nominations</v>
      </c>
    </row>
    <row r="3">
      <c r="A3" s="2"/>
      <c r="B3" s="2"/>
      <c r="C3" s="2"/>
    </row>
    <row r="4">
      <c r="A4" s="2" t="str">
        <f>IFERROR(__xludf.DUMMYFUNCTION("""COMPUTED_VALUE"""),"Academy Awards")</f>
        <v>Academy Awards</v>
      </c>
      <c r="B4" s="2">
        <f>IFERROR(__xludf.DUMMYFUNCTION("""COMPUTED_VALUE"""),1.0)</f>
        <v>1</v>
      </c>
      <c r="C4" s="2">
        <f>IFERROR(__xludf.DUMMYFUNCTION("""COMPUTED_VALUE"""),1.0)</f>
        <v>1</v>
      </c>
    </row>
    <row r="5">
      <c r="A5" s="2" t="str">
        <f>IFERROR(__xludf.DUMMYFUNCTION("""COMPUTED_VALUE"""),"African-American Film Critics Association")</f>
        <v>African-American Film Critics Association</v>
      </c>
      <c r="B5" s="2">
        <f>IFERROR(__xludf.DUMMYFUNCTION("""COMPUTED_VALUE"""),1.0)</f>
        <v>1</v>
      </c>
      <c r="C5" s="2">
        <f>IFERROR(__xludf.DUMMYFUNCTION("""COMPUTED_VALUE"""),1.0)</f>
        <v>1</v>
      </c>
    </row>
    <row r="6">
      <c r="A6" s="2" t="str">
        <f>IFERROR(__xludf.DUMMYFUNCTION("""COMPUTED_VALUE"""),"Alliance of Women Film Journalists")</f>
        <v>Alliance of Women Film Journalists</v>
      </c>
      <c r="B6" s="2">
        <f>IFERROR(__xludf.DUMMYFUNCTION("""COMPUTED_VALUE"""),1.0)</f>
        <v>1</v>
      </c>
      <c r="C6" s="2">
        <f>IFERROR(__xludf.DUMMYFUNCTION("""COMPUTED_VALUE"""),2.0)</f>
        <v>2</v>
      </c>
    </row>
    <row r="7">
      <c r="A7" s="2" t="str">
        <f>IFERROR(__xludf.DUMMYFUNCTION("""COMPUTED_VALUE"""),"American Cinema Editors")</f>
        <v>American Cinema Editors</v>
      </c>
      <c r="B7" s="2">
        <f>IFERROR(__xludf.DUMMYFUNCTION("""COMPUTED_VALUE"""),1.0)</f>
        <v>1</v>
      </c>
      <c r="C7" s="2">
        <f>IFERROR(__xludf.DUMMYFUNCTION("""COMPUTED_VALUE"""),1.0)</f>
        <v>1</v>
      </c>
    </row>
    <row r="8">
      <c r="A8" s="2" t="str">
        <f>IFERROR(__xludf.DUMMYFUNCTION("""COMPUTED_VALUE"""),"Annie Awards")</f>
        <v>Annie Awards</v>
      </c>
      <c r="B8" s="2">
        <f>IFERROR(__xludf.DUMMYFUNCTION("""COMPUTED_VALUE"""),7.0)</f>
        <v>7</v>
      </c>
      <c r="C8" s="2">
        <f>IFERROR(__xludf.DUMMYFUNCTION("""COMPUTED_VALUE"""),7.0)</f>
        <v>7</v>
      </c>
    </row>
    <row r="9">
      <c r="A9" s="2" t="str">
        <f>IFERROR(__xludf.DUMMYFUNCTION("""COMPUTED_VALUE"""),"Art Directors Guild")</f>
        <v>Art Directors Guild</v>
      </c>
      <c r="B9" s="2">
        <f>IFERROR(__xludf.DUMMYFUNCTION("""COMPUTED_VALUE"""),0.0)</f>
        <v>0</v>
      </c>
      <c r="C9" s="2">
        <f>IFERROR(__xludf.DUMMYFUNCTION("""COMPUTED_VALUE"""),1.0)</f>
        <v>1</v>
      </c>
    </row>
    <row r="10">
      <c r="A10" s="2" t="str">
        <f>IFERROR(__xludf.DUMMYFUNCTION("""COMPUTED_VALUE"""),"Bandung Film Festival")</f>
        <v>Bandung Film Festival</v>
      </c>
      <c r="B10" s="2">
        <f>IFERROR(__xludf.DUMMYFUNCTION("""COMPUTED_VALUE"""),1.0)</f>
        <v>1</v>
      </c>
      <c r="C10" s="2">
        <f>IFERROR(__xludf.DUMMYFUNCTION("""COMPUTED_VALUE"""),1.0)</f>
        <v>1</v>
      </c>
    </row>
    <row r="11">
      <c r="A11" s="2" t="str">
        <f>IFERROR(__xludf.DUMMYFUNCTION("""COMPUTED_VALUE"""),"BET Awards")</f>
        <v>BET Awards</v>
      </c>
      <c r="B11" s="2">
        <f>IFERROR(__xludf.DUMMYFUNCTION("""COMPUTED_VALUE"""),0.0)</f>
        <v>0</v>
      </c>
      <c r="C11" s="2">
        <f>IFERROR(__xludf.DUMMYFUNCTION("""COMPUTED_VALUE"""),1.0)</f>
        <v>1</v>
      </c>
    </row>
    <row r="12">
      <c r="A12" s="2" t="str">
        <f>IFERROR(__xludf.DUMMYFUNCTION("""COMPUTED_VALUE"""),"Black Reel Awards")</f>
        <v>Black Reel Awards</v>
      </c>
      <c r="B12" s="2">
        <f>IFERROR(__xludf.DUMMYFUNCTION("""COMPUTED_VALUE"""),1.0)</f>
        <v>1</v>
      </c>
      <c r="C12" s="2">
        <f>IFERROR(__xludf.DUMMYFUNCTION("""COMPUTED_VALUE"""),3.0)</f>
        <v>3</v>
      </c>
    </row>
    <row r="13">
      <c r="A13" s="2" t="str">
        <f>IFERROR(__xludf.DUMMYFUNCTION("""COMPUTED_VALUE"""),"British Academy Film Awards")</f>
        <v>British Academy Film Awards</v>
      </c>
      <c r="B13" s="2">
        <f>IFERROR(__xludf.DUMMYFUNCTION("""COMPUTED_VALUE"""),1.0)</f>
        <v>1</v>
      </c>
      <c r="C13" s="2">
        <f>IFERROR(__xludf.DUMMYFUNCTION("""COMPUTED_VALUE"""),1.0)</f>
        <v>1</v>
      </c>
    </row>
    <row r="14">
      <c r="A14" s="2" t="str">
        <f>IFERROR(__xludf.DUMMYFUNCTION("""COMPUTED_VALUE"""),"Chicago Film Critics Association")</f>
        <v>Chicago Film Critics Association</v>
      </c>
      <c r="B14" s="2">
        <f>IFERROR(__xludf.DUMMYFUNCTION("""COMPUTED_VALUE"""),1.0)</f>
        <v>1</v>
      </c>
      <c r="C14" s="2">
        <f>IFERROR(__xludf.DUMMYFUNCTION("""COMPUTED_VALUE"""),1.0)</f>
        <v>1</v>
      </c>
    </row>
    <row r="15">
      <c r="A15" s="2" t="str">
        <f>IFERROR(__xludf.DUMMYFUNCTION("""COMPUTED_VALUE"""),"Cinema Audio Society Awards")</f>
        <v>Cinema Audio Society Awards</v>
      </c>
      <c r="B15" s="2">
        <f>IFERROR(__xludf.DUMMYFUNCTION("""COMPUTED_VALUE"""),0.0)</f>
        <v>0</v>
      </c>
      <c r="C15" s="2">
        <f>IFERROR(__xludf.DUMMYFUNCTION("""COMPUTED_VALUE"""),1.0)</f>
        <v>1</v>
      </c>
    </row>
    <row r="16">
      <c r="A16" s="2" t="str">
        <f>IFERROR(__xludf.DUMMYFUNCTION("""COMPUTED_VALUE"""),"Critics' Choice Movie Awards")</f>
        <v>Critics' Choice Movie Awards</v>
      </c>
      <c r="B16" s="2">
        <f>IFERROR(__xludf.DUMMYFUNCTION("""COMPUTED_VALUE"""),1.0)</f>
        <v>1</v>
      </c>
      <c r="C16" s="2">
        <f>IFERROR(__xludf.DUMMYFUNCTION("""COMPUTED_VALUE"""),1.0)</f>
        <v>1</v>
      </c>
    </row>
    <row r="17">
      <c r="A17" s="2" t="str">
        <f>IFERROR(__xludf.DUMMYFUNCTION("""COMPUTED_VALUE"""),"Dallas–Fort Worth Film Critics Association")</f>
        <v>Dallas–Fort Worth Film Critics Association</v>
      </c>
      <c r="B17" s="2">
        <f>IFERROR(__xludf.DUMMYFUNCTION("""COMPUTED_VALUE"""),1.0)</f>
        <v>1</v>
      </c>
      <c r="C17" s="2">
        <f>IFERROR(__xludf.DUMMYFUNCTION("""COMPUTED_VALUE"""),1.0)</f>
        <v>1</v>
      </c>
    </row>
    <row r="18">
      <c r="A18" s="2" t="str">
        <f>IFERROR(__xludf.DUMMYFUNCTION("""COMPUTED_VALUE"""),"Detroit Film Critics Society")</f>
        <v>Detroit Film Critics Society</v>
      </c>
      <c r="B18" s="2">
        <f>IFERROR(__xludf.DUMMYFUNCTION("""COMPUTED_VALUE"""),1.0)</f>
        <v>1</v>
      </c>
      <c r="C18" s="2">
        <f>IFERROR(__xludf.DUMMYFUNCTION("""COMPUTED_VALUE"""),1.0)</f>
        <v>1</v>
      </c>
    </row>
    <row r="19">
      <c r="A19" s="2" t="str">
        <f>IFERROR(__xludf.DUMMYFUNCTION("""COMPUTED_VALUE"""),"Florida Film Critics Circle")</f>
        <v>Florida Film Critics Circle</v>
      </c>
      <c r="B19" s="2">
        <f>IFERROR(__xludf.DUMMYFUNCTION("""COMPUTED_VALUE"""),1.0)</f>
        <v>1</v>
      </c>
      <c r="C19" s="2">
        <f>IFERROR(__xludf.DUMMYFUNCTION("""COMPUTED_VALUE"""),1.0)</f>
        <v>1</v>
      </c>
    </row>
    <row r="20">
      <c r="A20" s="2" t="str">
        <f>IFERROR(__xludf.DUMMYFUNCTION("""COMPUTED_VALUE"""),"Georgia Film Critics Association")</f>
        <v>Georgia Film Critics Association</v>
      </c>
      <c r="B20" s="2">
        <f>IFERROR(__xludf.DUMMYFUNCTION("""COMPUTED_VALUE"""),1.0)</f>
        <v>1</v>
      </c>
      <c r="C20" s="2">
        <f>IFERROR(__xludf.DUMMYFUNCTION("""COMPUTED_VALUE"""),1.0)</f>
        <v>1</v>
      </c>
    </row>
    <row r="21">
      <c r="A21" s="2" t="str">
        <f>IFERROR(__xludf.DUMMYFUNCTION("""COMPUTED_VALUE"""),"Golden Globe Awards")</f>
        <v>Golden Globe Awards</v>
      </c>
      <c r="B21" s="2">
        <f>IFERROR(__xludf.DUMMYFUNCTION("""COMPUTED_VALUE"""),1.0)</f>
        <v>1</v>
      </c>
      <c r="C21" s="2">
        <f>IFERROR(__xludf.DUMMYFUNCTION("""COMPUTED_VALUE"""),1.0)</f>
        <v>1</v>
      </c>
    </row>
    <row r="22">
      <c r="A22" s="2" t="str">
        <f>IFERROR(__xludf.DUMMYFUNCTION("""COMPUTED_VALUE"""),"Golden Raspberry Awards")</f>
        <v>Golden Raspberry Awards</v>
      </c>
      <c r="B22" s="2">
        <f>IFERROR(__xludf.DUMMYFUNCTION("""COMPUTED_VALUE"""),0.0)</f>
        <v>0</v>
      </c>
      <c r="C22" s="2">
        <f>IFERROR(__xludf.DUMMYFUNCTION("""COMPUTED_VALUE"""),1.0)</f>
        <v>1</v>
      </c>
    </row>
    <row r="23">
      <c r="A23" s="2" t="str">
        <f>IFERROR(__xludf.DUMMYFUNCTION("""COMPUTED_VALUE"""),"Golden Reel Awards")</f>
        <v>Golden Reel Awards</v>
      </c>
      <c r="B23" s="2">
        <f>IFERROR(__xludf.DUMMYFUNCTION("""COMPUTED_VALUE"""),2.0)</f>
        <v>2</v>
      </c>
      <c r="C23" s="2">
        <f>IFERROR(__xludf.DUMMYFUNCTION("""COMPUTED_VALUE"""),2.0)</f>
        <v>2</v>
      </c>
    </row>
    <row r="24">
      <c r="A24" s="2" t="str">
        <f>IFERROR(__xludf.DUMMYFUNCTION("""COMPUTED_VALUE"""),"Golden Trailer Awards")</f>
        <v>Golden Trailer Awards</v>
      </c>
      <c r="B24" s="2">
        <f>IFERROR(__xludf.DUMMYFUNCTION("""COMPUTED_VALUE"""),0.0)</f>
        <v>0</v>
      </c>
      <c r="C24" s="2">
        <f>IFERROR(__xludf.DUMMYFUNCTION("""COMPUTED_VALUE"""),2.0)</f>
        <v>2</v>
      </c>
    </row>
    <row r="25">
      <c r="A25" s="2" t="str">
        <f>IFERROR(__xludf.DUMMYFUNCTION("""COMPUTED_VALUE"""),"Guild of Music Supervisors Awards")</f>
        <v>Guild of Music Supervisors Awards</v>
      </c>
      <c r="B25" s="2">
        <f>IFERROR(__xludf.DUMMYFUNCTION("""COMPUTED_VALUE"""),0.0)</f>
        <v>0</v>
      </c>
      <c r="C25" s="2">
        <f>IFERROR(__xludf.DUMMYFUNCTION("""COMPUTED_VALUE"""),2.0)</f>
        <v>2</v>
      </c>
    </row>
    <row r="26">
      <c r="A26" s="2" t="str">
        <f>IFERROR(__xludf.DUMMYFUNCTION("""COMPUTED_VALUE"""),"Harvey Award")</f>
        <v>Harvey Award</v>
      </c>
      <c r="B26" s="2">
        <f>IFERROR(__xludf.DUMMYFUNCTION("""COMPUTED_VALUE"""),1.0)</f>
        <v>1</v>
      </c>
      <c r="C26" s="2">
        <f>IFERROR(__xludf.DUMMYFUNCTION("""COMPUTED_VALUE"""),1.0)</f>
        <v>1</v>
      </c>
    </row>
    <row r="27">
      <c r="A27" s="2" t="str">
        <f>IFERROR(__xludf.DUMMYFUNCTION("""COMPUTED_VALUE"""),"Houston Film Critics Society")</f>
        <v>Houston Film Critics Society</v>
      </c>
      <c r="B27" s="2">
        <f>IFERROR(__xludf.DUMMYFUNCTION("""COMPUTED_VALUE"""),1.0)</f>
        <v>1</v>
      </c>
      <c r="C27" s="2">
        <f>IFERROR(__xludf.DUMMYFUNCTION("""COMPUTED_VALUE"""),1.0)</f>
        <v>1</v>
      </c>
    </row>
    <row r="28">
      <c r="A28" s="2" t="str">
        <f>IFERROR(__xludf.DUMMYFUNCTION("""COMPUTED_VALUE"""),"Hugo Award")</f>
        <v>Hugo Award</v>
      </c>
      <c r="B28" s="2">
        <f>IFERROR(__xludf.DUMMYFUNCTION("""COMPUTED_VALUE"""),1.0)</f>
        <v>1</v>
      </c>
      <c r="C28" s="2">
        <f>IFERROR(__xludf.DUMMYFUNCTION("""COMPUTED_VALUE"""),2.0)</f>
        <v>2</v>
      </c>
    </row>
    <row r="29">
      <c r="A29" s="2" t="str">
        <f>IFERROR(__xludf.DUMMYFUNCTION("""COMPUTED_VALUE"""),"International Cinephile Society")</f>
        <v>International Cinephile Society</v>
      </c>
      <c r="B29" s="2">
        <f>IFERROR(__xludf.DUMMYFUNCTION("""COMPUTED_VALUE"""),1.0)</f>
        <v>1</v>
      </c>
      <c r="C29" s="2">
        <f>IFERROR(__xludf.DUMMYFUNCTION("""COMPUTED_VALUE"""),1.0)</f>
        <v>1</v>
      </c>
    </row>
    <row r="30">
      <c r="A30" s="2" t="str">
        <f>IFERROR(__xludf.DUMMYFUNCTION("""COMPUTED_VALUE"""),"Los Angeles Film Critics Association")</f>
        <v>Los Angeles Film Critics Association</v>
      </c>
      <c r="B30" s="2">
        <f>IFERROR(__xludf.DUMMYFUNCTION("""COMPUTED_VALUE"""),1.0)</f>
        <v>1</v>
      </c>
      <c r="C30" s="2">
        <f>IFERROR(__xludf.DUMMYFUNCTION("""COMPUTED_VALUE"""),1.0)</f>
        <v>1</v>
      </c>
    </row>
    <row r="31">
      <c r="A31" s="2" t="str">
        <f>IFERROR(__xludf.DUMMYFUNCTION("""COMPUTED_VALUE"""),"Movieguide Awards")</f>
        <v>Movieguide Awards</v>
      </c>
      <c r="B31" s="2">
        <f>IFERROR(__xludf.DUMMYFUNCTION("""COMPUTED_VALUE"""),0.0)</f>
        <v>0</v>
      </c>
      <c r="C31" s="2">
        <f>IFERROR(__xludf.DUMMYFUNCTION("""COMPUTED_VALUE"""),1.0)</f>
        <v>1</v>
      </c>
    </row>
    <row r="32">
      <c r="A32" s="2" t="str">
        <f>IFERROR(__xludf.DUMMYFUNCTION("""COMPUTED_VALUE"""),"NAACP Image Awards")</f>
        <v>NAACP Image Awards</v>
      </c>
      <c r="B32" s="2">
        <f>IFERROR(__xludf.DUMMYFUNCTION("""COMPUTED_VALUE"""),0.0)</f>
        <v>0</v>
      </c>
      <c r="C32" s="2">
        <f>IFERROR(__xludf.DUMMYFUNCTION("""COMPUTED_VALUE"""),3.0)</f>
        <v>3</v>
      </c>
    </row>
    <row r="33">
      <c r="A33" s="2" t="str">
        <f>IFERROR(__xludf.DUMMYFUNCTION("""COMPUTED_VALUE"""),"National Society of Film Critics")</f>
        <v>National Society of Film Critics</v>
      </c>
      <c r="B33" s="2">
        <f>IFERROR(__xludf.DUMMYFUNCTION("""COMPUTED_VALUE"""),0.0)</f>
        <v>0</v>
      </c>
      <c r="C33" s="2">
        <f>IFERROR(__xludf.DUMMYFUNCTION("""COMPUTED_VALUE"""),1.0)</f>
        <v>1</v>
      </c>
    </row>
    <row r="34">
      <c r="A34" s="2" t="str">
        <f>IFERROR(__xludf.DUMMYFUNCTION("""COMPUTED_VALUE"""),"New York Film Critics Circle")</f>
        <v>New York Film Critics Circle</v>
      </c>
      <c r="B34" s="2">
        <f>IFERROR(__xludf.DUMMYFUNCTION("""COMPUTED_VALUE"""),1.0)</f>
        <v>1</v>
      </c>
      <c r="C34" s="2">
        <f>IFERROR(__xludf.DUMMYFUNCTION("""COMPUTED_VALUE"""),1.0)</f>
        <v>1</v>
      </c>
    </row>
    <row r="35">
      <c r="A35" s="2" t="str">
        <f>IFERROR(__xludf.DUMMYFUNCTION("""COMPUTED_VALUE"""),"New York Film Critics Online")</f>
        <v>New York Film Critics Online</v>
      </c>
      <c r="B35" s="2">
        <f>IFERROR(__xludf.DUMMYFUNCTION("""COMPUTED_VALUE"""),1.0)</f>
        <v>1</v>
      </c>
      <c r="C35" s="2">
        <f>IFERROR(__xludf.DUMMYFUNCTION("""COMPUTED_VALUE"""),1.0)</f>
        <v>1</v>
      </c>
    </row>
    <row r="36">
      <c r="A36" s="2" t="str">
        <f>IFERROR(__xludf.DUMMYFUNCTION("""COMPUTED_VALUE"""),"Nickelodeon Kids' Choice Awards")</f>
        <v>Nickelodeon Kids' Choice Awards</v>
      </c>
      <c r="B36" s="2">
        <f>IFERROR(__xludf.DUMMYFUNCTION("""COMPUTED_VALUE"""),0.0)</f>
        <v>0</v>
      </c>
      <c r="C36" s="2">
        <f>IFERROR(__xludf.DUMMYFUNCTION("""COMPUTED_VALUE"""),3.0)</f>
        <v>3</v>
      </c>
    </row>
    <row r="37">
      <c r="A37" s="2" t="str">
        <f>IFERROR(__xludf.DUMMYFUNCTION("""COMPUTED_VALUE"""),"Online Film Critics Society")</f>
        <v>Online Film Critics Society</v>
      </c>
      <c r="B37" s="2">
        <f>IFERROR(__xludf.DUMMYFUNCTION("""COMPUTED_VALUE"""),1.0)</f>
        <v>1</v>
      </c>
      <c r="C37" s="2">
        <f>IFERROR(__xludf.DUMMYFUNCTION("""COMPUTED_VALUE"""),1.0)</f>
        <v>1</v>
      </c>
    </row>
    <row r="38">
      <c r="A38" s="2" t="str">
        <f>IFERROR(__xludf.DUMMYFUNCTION("""COMPUTED_VALUE"""),"Producers Guild of America Award")</f>
        <v>Producers Guild of America Award</v>
      </c>
      <c r="B38" s="2">
        <f>IFERROR(__xludf.DUMMYFUNCTION("""COMPUTED_VALUE"""),1.0)</f>
        <v>1</v>
      </c>
      <c r="C38" s="2">
        <f>IFERROR(__xludf.DUMMYFUNCTION("""COMPUTED_VALUE"""),1.0)</f>
        <v>1</v>
      </c>
    </row>
    <row r="39">
      <c r="A39" s="2" t="str">
        <f>IFERROR(__xludf.DUMMYFUNCTION("""COMPUTED_VALUE"""),"Ray Bradbury Award")</f>
        <v>Ray Bradbury Award</v>
      </c>
      <c r="B39" s="2">
        <f>IFERROR(__xludf.DUMMYFUNCTION("""COMPUTED_VALUE"""),1.0)</f>
        <v>1</v>
      </c>
      <c r="C39" s="2">
        <f>IFERROR(__xludf.DUMMYFUNCTION("""COMPUTED_VALUE"""),1.0)</f>
        <v>1</v>
      </c>
    </row>
    <row r="40">
      <c r="A40" s="2" t="str">
        <f>IFERROR(__xludf.DUMMYFUNCTION("""COMPUTED_VALUE"""),"San Diego Film Critics Society")</f>
        <v>San Diego Film Critics Society</v>
      </c>
      <c r="B40" s="2">
        <f>IFERROR(__xludf.DUMMYFUNCTION("""COMPUTED_VALUE"""),0.0)</f>
        <v>0</v>
      </c>
      <c r="C40" s="2">
        <f>IFERROR(__xludf.DUMMYFUNCTION("""COMPUTED_VALUE"""),1.0)</f>
        <v>1</v>
      </c>
    </row>
    <row r="41">
      <c r="A41" s="2" t="str">
        <f>IFERROR(__xludf.DUMMYFUNCTION("""COMPUTED_VALUE"""),"San Francisco Film Critics Circle")</f>
        <v>San Francisco Film Critics Circle</v>
      </c>
      <c r="B41" s="2">
        <f>IFERROR(__xludf.DUMMYFUNCTION("""COMPUTED_VALUE"""),1.0)</f>
        <v>1</v>
      </c>
      <c r="C41" s="2">
        <f>IFERROR(__xludf.DUMMYFUNCTION("""COMPUTED_VALUE"""),1.0)</f>
        <v>1</v>
      </c>
    </row>
    <row r="42">
      <c r="A42" s="2" t="str">
        <f>IFERROR(__xludf.DUMMYFUNCTION("""COMPUTED_VALUE"""),"Saturn Awards")</f>
        <v>Saturn Awards</v>
      </c>
      <c r="B42" s="2">
        <f>IFERROR(__xludf.DUMMYFUNCTION("""COMPUTED_VALUE"""),1.0)</f>
        <v>1</v>
      </c>
      <c r="C42" s="2">
        <f>IFERROR(__xludf.DUMMYFUNCTION("""COMPUTED_VALUE"""),2.0)</f>
        <v>2</v>
      </c>
    </row>
    <row r="43">
      <c r="A43" s="2" t="str">
        <f>IFERROR(__xludf.DUMMYFUNCTION("""COMPUTED_VALUE"""),"Seattle Film Critics Society")</f>
        <v>Seattle Film Critics Society</v>
      </c>
      <c r="B43" s="2">
        <f>IFERROR(__xludf.DUMMYFUNCTION("""COMPUTED_VALUE"""),1.0)</f>
        <v>1</v>
      </c>
      <c r="C43" s="2">
        <f>IFERROR(__xludf.DUMMYFUNCTION("""COMPUTED_VALUE"""),1.0)</f>
        <v>1</v>
      </c>
    </row>
    <row r="44">
      <c r="A44" s="2" t="str">
        <f>IFERROR(__xludf.DUMMYFUNCTION("""COMPUTED_VALUE"""),"South by Southwest")</f>
        <v>South by Southwest</v>
      </c>
      <c r="B44" s="2">
        <f>IFERROR(__xludf.DUMMYFUNCTION("""COMPUTED_VALUE"""),1.0)</f>
        <v>1</v>
      </c>
      <c r="C44" s="2">
        <f>IFERROR(__xludf.DUMMYFUNCTION("""COMPUTED_VALUE"""),1.0)</f>
        <v>1</v>
      </c>
    </row>
    <row r="45">
      <c r="A45" s="2" t="str">
        <f>IFERROR(__xludf.DUMMYFUNCTION("""COMPUTED_VALUE"""),"St. Louis Film Critics Association")</f>
        <v>St. Louis Film Critics Association</v>
      </c>
      <c r="B45" s="2">
        <f>IFERROR(__xludf.DUMMYFUNCTION("""COMPUTED_VALUE"""),1.0)</f>
        <v>1</v>
      </c>
      <c r="C45" s="2">
        <f>IFERROR(__xludf.DUMMYFUNCTION("""COMPUTED_VALUE"""),1.0)</f>
        <v>1</v>
      </c>
    </row>
    <row r="46">
      <c r="A46" s="2" t="str">
        <f>IFERROR(__xludf.DUMMYFUNCTION("""COMPUTED_VALUE"""),"Teen Choice Awards")</f>
        <v>Teen Choice Awards</v>
      </c>
      <c r="B46" s="2">
        <f>IFERROR(__xludf.DUMMYFUNCTION("""COMPUTED_VALUE"""),0.0)</f>
        <v>0</v>
      </c>
      <c r="C46" s="2">
        <f>IFERROR(__xludf.DUMMYFUNCTION("""COMPUTED_VALUE"""),2.0)</f>
        <v>2</v>
      </c>
    </row>
    <row r="47">
      <c r="A47" s="2" t="str">
        <f>IFERROR(__xludf.DUMMYFUNCTION("""COMPUTED_VALUE"""),"Toronto Film Critics Association")</f>
        <v>Toronto Film Critics Association</v>
      </c>
      <c r="B47" s="2">
        <f>IFERROR(__xludf.DUMMYFUNCTION("""COMPUTED_VALUE"""),1.0)</f>
        <v>1</v>
      </c>
      <c r="C47" s="2">
        <f>IFERROR(__xludf.DUMMYFUNCTION("""COMPUTED_VALUE"""),1.0)</f>
        <v>1</v>
      </c>
    </row>
    <row r="48">
      <c r="A48" s="2" t="str">
        <f>IFERROR(__xludf.DUMMYFUNCTION("""COMPUTED_VALUE"""),"Visual Effects Society Awards")</f>
        <v>Visual Effects Society Awards</v>
      </c>
      <c r="B48" s="2">
        <f>IFERROR(__xludf.DUMMYFUNCTION("""COMPUTED_VALUE"""),4.0)</f>
        <v>4</v>
      </c>
      <c r="C48" s="2">
        <f>IFERROR(__xludf.DUMMYFUNCTION("""COMPUTED_VALUE"""),4.0)</f>
        <v>4</v>
      </c>
    </row>
    <row r="49">
      <c r="A49" s="2" t="str">
        <f>IFERROR(__xludf.DUMMYFUNCTION("""COMPUTED_VALUE"""),"Washington D.C. Area Film Critics Association")</f>
        <v>Washington D.C. Area Film Critics Association</v>
      </c>
      <c r="B49" s="2">
        <f>IFERROR(__xludf.DUMMYFUNCTION("""COMPUTED_VALUE"""),1.0)</f>
        <v>1</v>
      </c>
      <c r="C49" s="2">
        <f>IFERROR(__xludf.DUMMYFUNCTION("""COMPUTED_VALUE"""),2.0)</f>
        <v>2</v>
      </c>
    </row>
    <row r="50">
      <c r="A50" s="2"/>
      <c r="B50" s="2"/>
      <c r="C50" s="2"/>
    </row>
  </sheetData>
  <drawing r:id="rId1"/>
</worksheet>
</file>